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600" windowHeight="9675" activeTab="1"/>
  </bookViews>
  <sheets>
    <sheet name="Tong quat" sheetId="1" r:id="rId1"/>
    <sheet name="BCThuNhap_06203" sheetId="2" r:id="rId2"/>
    <sheet name="BCTinhHinhTaiChinh_06105" sheetId="3" r:id="rId3"/>
  </sheets>
  <definedNames>
    <definedName name="_xlnm.Print_Area" localSheetId="1">'BCThuNhap_06203'!$A$1:$G$38</definedName>
    <definedName name="_xlnm.Print_Area" localSheetId="2">'BCTinhHinhTaiChinh_06105'!$A$1:$E$45</definedName>
    <definedName name="_xlnm.Print_Area" localSheetId="0">'Tong quat'!$A$1:$F$34</definedName>
  </definedNames>
  <calcPr fullCalcOnLoad="1"/>
</workbook>
</file>

<file path=xl/sharedStrings.xml><?xml version="1.0" encoding="utf-8"?>
<sst xmlns="http://schemas.openxmlformats.org/spreadsheetml/2006/main" count="198" uniqueCount="192">
  <si>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</si>
  <si>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</si>
  <si>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</si>
  <si>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</si>
  <si>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</si>
  <si>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</si>
  <si>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</si>
  <si>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</si>
  <si>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</si>
  <si>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</si>
  <si>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</si>
  <si>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</si>
  <si>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</si>
  <si>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</si>
  <si>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</si>
  <si>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</si>
  <si>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</si>
  <si>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</si>
  <si>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</si>
  <si>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</si>
  <si>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</si>
  <si>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</si>
  <si>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</si>
  <si>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</si>
  <si>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</si>
  <si>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</si>
  <si>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</si>
  <si>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</si>
  <si>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</si>
  <si>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</si>
  <si>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</si>
  <si>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</si>
  <si>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</si>
  <si>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</si>
  <si>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</si>
  <si>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</si>
  <si>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</si>
  <si>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</si>
  <si>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</si>
  <si>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</si>
  <si>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</si>
  <si>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</si>
  <si>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</si>
  <si>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</si>
  <si>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</si>
  <si>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</si>
  <si>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</si>
  <si>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</si>
  <si>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</si>
  <si>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</si>
  <si>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</si>
  <si>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</si>
  <si>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</si>
  <si>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</si>
  <si>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</si>
  <si>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</si>
  <si>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</si>
  <si>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</si>
  <si>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</si>
  <si>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</si>
  <si>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</si>
  <si>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</si>
  <si>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</si>
  <si>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</si>
  <si>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</si>
  <si>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</si>
  <si>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</si>
  <si>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</si>
  <si>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</si>
  <si>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</si>
  <si>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</si>
  <si>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</si>
  <si>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</si>
  <si>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</si>
  <si>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</si>
  <si>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</si>
  <si>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</si>
  <si>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</si>
  <si>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</si>
  <si>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</si>
  <si>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</si>
  <si>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</si>
  <si>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</si>
  <si>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</si>
  <si>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</si>
  <si>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</si>
  <si>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</si>
  <si>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</si>
  <si>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</si>
  <si>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</si>
  <si>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</si>
  <si>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</si>
  <si>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</si>
  <si>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</si>
  <si>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</si>
  <si>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</si>
  <si>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</si>
  <si>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</si>
  <si>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</si>
  <si>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</si>
  <si>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</si>
  <si>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</si>
  <si>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</si>
  <si>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</si>
  <si>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</si>
  <si>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</si>
  <si>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</si>
  <si>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</si>
  <si>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</si>
  <si>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</si>
  <si>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</si>
  <si>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</si>
  <si>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</si>
  <si>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</si>
  <si>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</si>
  <si>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</si>
  <si>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</si>
  <si>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</si>
  <si>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</si>
  <si>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</si>
  <si>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</si>
  <si>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</si>
  <si>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</si>
  <si>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</si>
  <si>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</si>
  <si>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</si>
  <si>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</si>
  <si>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</si>
  <si>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</si>
  <si>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</si>
  <si>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</si>
  <si>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</si>
  <si>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</si>
  <si>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</si>
  <si>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</si>
  <si>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</si>
  <si>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 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</si>
  <si>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</si>
  <si>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</si>
  <si>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</si>
  <si>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</si>
  <si>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</si>
  <si>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</si>
  <si>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</si>
  <si>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</si>
  <si>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</si>
  <si>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</si>
  <si>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</si>
  <si>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</si>
  <si>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</si>
  <si>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</si>
  <si>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</si>
  <si>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</si>
  <si>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</si>
  <si>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</si>
  <si>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</si>
  <si>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</si>
  <si>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</si>
  <si>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</si>
  <si>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</si>
  <si>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</si>
  <si>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Thuyết mình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</si>
  <si>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</si>
  <si>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</si>
  <si>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</si>
  <si>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</si>
  <si>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</si>
  <si>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</si>
  <si>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</si>
  <si>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</si>
  <si>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</si>
  <si>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</si>
  <si>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</si>
  <si>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</si>
  <si>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</si>
  <si>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</si>
  <si>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</si>
  <si>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</si>
  <si>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Tháng</t>
  </si>
  <si>
    <t xml:space="preserve">Báo cáo thu nhập </t>
  </si>
  <si>
    <t xml:space="preserve">Báo cáo tình hình tài chính </t>
  </si>
  <si>
    <t>2015</t>
  </si>
  <si>
    <t>2014</t>
  </si>
  <si>
    <t>Công ty Quản lý quỹ: Công ty TNHH Quản lý Quỹ Bảo Việt</t>
  </si>
  <si>
    <t>Quỹ: Quỹ đầu tư cổ phiếu năng động Bảo Việt</t>
  </si>
  <si>
    <t>Phụ trách kế toán</t>
  </si>
  <si>
    <t>Người đại diện có thẩm quyền của CTQLQ</t>
  </si>
  <si>
    <t>Tháng 11/2015</t>
  </si>
  <si>
    <t>Tháng 11/2014</t>
  </si>
  <si>
    <t>TPHCM, ngày 07 tháng 01 năm 2016</t>
  </si>
  <si>
    <t>Tháng 12/2015</t>
  </si>
  <si>
    <t>Tháng 12/2014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</si>
</sst>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0.000%"/>
    <numFmt numFmtId="176" formatCode="0.0000%"/>
  </numFmts>
  <fonts count="52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72" fontId="5" fillId="33" borderId="10" xfId="42" applyNumberFormat="1" applyFont="1" applyFill="1" applyBorder="1" applyAlignment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6" applyNumberFormat="1" applyFont="1" applyFill="1" applyBorder="1" applyAlignment="1" applyProtection="1">
      <alignment horizontal="left" vertical="top" wrapText="1"/>
      <protection/>
    </xf>
    <xf numFmtId="0" fontId="6" fillId="0" borderId="10" xfId="46" applyNumberFormat="1" applyFont="1" applyFill="1" applyBorder="1" applyAlignment="1" applyProtection="1">
      <alignment horizontal="left" vertical="top" wrapText="1"/>
      <protection/>
    </xf>
    <xf numFmtId="172" fontId="5" fillId="0" borderId="10" xfId="46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172" fontId="6" fillId="0" borderId="10" xfId="42" applyNumberFormat="1" applyFont="1" applyBorder="1" applyAlignment="1" applyProtection="1">
      <alignment/>
      <protection/>
    </xf>
    <xf numFmtId="172" fontId="0" fillId="0" borderId="0" xfId="42" applyNumberFormat="1" applyFont="1" applyAlignment="1">
      <alignment/>
      <protection locked="0"/>
    </xf>
    <xf numFmtId="172" fontId="6" fillId="0" borderId="10" xfId="42" applyNumberFormat="1" applyFont="1" applyFill="1" applyBorder="1" applyAlignment="1">
      <alignment horizontal="left" vertical="center" wrapText="1"/>
      <protection locked="0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72" fontId="5" fillId="0" borderId="10" xfId="42" applyNumberFormat="1" applyFont="1" applyFill="1" applyBorder="1" applyAlignment="1">
      <alignment horizontal="right" vertical="top" wrapText="1"/>
      <protection locked="0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6" fillId="0" borderId="10" xfId="46" applyNumberFormat="1" applyFont="1" applyFill="1" applyBorder="1" applyAlignment="1" applyProtection="1">
      <alignment horizontal="left" vertical="top" wrapText="1"/>
      <protection/>
    </xf>
    <xf numFmtId="172" fontId="6" fillId="0" borderId="10" xfId="42" applyNumberFormat="1" applyFont="1" applyFill="1" applyBorder="1" applyAlignment="1">
      <alignment horizontal="left" vertical="top" wrapText="1"/>
      <protection locked="0"/>
    </xf>
    <xf numFmtId="172" fontId="5" fillId="0" borderId="10" xfId="42" applyNumberFormat="1" applyFont="1" applyFill="1" applyBorder="1" applyAlignment="1">
      <alignment horizontal="left" vertical="top" wrapText="1"/>
      <protection locked="0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7" fillId="34" borderId="10" xfId="0" applyFont="1" applyFill="1" applyBorder="1" applyAlignment="1" applyProtection="1">
      <alignment horizontal="left"/>
      <protection locked="0"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32" fillId="34" borderId="10" xfId="54" applyFont="1" applyFill="1" applyBorder="1" applyAlignment="1">
      <alignment vertical="center"/>
    </xf>
    <xf numFmtId="0" fontId="7" fillId="34" borderId="0" xfId="0" applyFont="1" applyFill="1" applyAlignment="1">
      <alignment vertical="center" wrapText="1"/>
    </xf>
    <xf numFmtId="0" fontId="10" fillId="34" borderId="1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 vertical="center"/>
    </xf>
    <xf numFmtId="172" fontId="6" fillId="0" borderId="10" xfId="42" applyNumberFormat="1" applyFont="1" applyBorder="1" applyAlignment="1">
      <alignment horizontal="right"/>
      <protection locked="0"/>
    </xf>
    <xf numFmtId="172" fontId="6" fillId="0" borderId="10" xfId="0" applyNumberFormat="1" applyFont="1" applyBorder="1" applyAlignment="1">
      <alignment/>
    </xf>
    <xf numFmtId="0" fontId="1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43" fontId="6" fillId="0" borderId="10" xfId="42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>
      <alignment horizontal="center" vertical="center" wrapText="1"/>
    </xf>
    <xf numFmtId="4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46" applyNumberFormat="1" applyFont="1" applyFill="1" applyBorder="1" applyAlignment="1" applyProtection="1">
      <alignment horizontal="left" vertical="top" wrapText="1"/>
      <protection/>
    </xf>
    <xf numFmtId="172" fontId="6" fillId="34" borderId="10" xfId="42" applyNumberFormat="1" applyFont="1" applyFill="1" applyBorder="1" applyAlignment="1" applyProtection="1">
      <alignment/>
      <protection/>
    </xf>
    <xf numFmtId="169" fontId="6" fillId="34" borderId="10" xfId="0" applyNumberFormat="1" applyFont="1" applyFill="1" applyBorder="1" applyAlignment="1" applyProtection="1">
      <alignment horizontal="left" vertical="center" wrapText="1"/>
      <protection/>
    </xf>
    <xf numFmtId="172" fontId="5" fillId="34" borderId="10" xfId="46" applyNumberFormat="1" applyFont="1" applyFill="1" applyBorder="1" applyAlignment="1" applyProtection="1">
      <alignment horizontal="left" vertical="top" wrapText="1"/>
      <protection/>
    </xf>
    <xf numFmtId="172" fontId="6" fillId="34" borderId="10" xfId="42" applyNumberFormat="1" applyFont="1" applyFill="1" applyBorder="1" applyAlignment="1">
      <alignment horizontal="left" vertical="center" wrapText="1"/>
      <protection locked="0"/>
    </xf>
    <xf numFmtId="172" fontId="5" fillId="34" borderId="10" xfId="42" applyNumberFormat="1" applyFont="1" applyFill="1" applyBorder="1" applyAlignment="1">
      <alignment horizontal="right" vertical="top" wrapText="1"/>
      <protection locked="0"/>
    </xf>
    <xf numFmtId="43" fontId="6" fillId="34" borderId="10" xfId="42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172" fontId="5" fillId="34" borderId="10" xfId="42" applyNumberFormat="1" applyFont="1" applyFill="1" applyBorder="1" applyAlignment="1">
      <alignment horizontal="center" vertical="center" wrapText="1"/>
      <protection locked="0"/>
    </xf>
    <xf numFmtId="172" fontId="6" fillId="34" borderId="10" xfId="42" applyNumberFormat="1" applyFont="1" applyFill="1" applyBorder="1" applyAlignment="1">
      <alignment horizontal="left" vertical="top" wrapText="1"/>
      <protection locked="0"/>
    </xf>
    <xf numFmtId="172" fontId="5" fillId="34" borderId="10" xfId="42" applyNumberFormat="1" applyFont="1" applyFill="1" applyBorder="1" applyAlignment="1">
      <alignment horizontal="left" vertical="top" wrapText="1"/>
      <protection locked="0"/>
    </xf>
    <xf numFmtId="172" fontId="0" fillId="34" borderId="0" xfId="42" applyNumberFormat="1" applyFont="1" applyFill="1" applyAlignment="1">
      <alignment/>
      <protection locked="0"/>
    </xf>
    <xf numFmtId="172" fontId="6" fillId="34" borderId="10" xfId="46" applyNumberFormat="1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top" wrapText="1"/>
    </xf>
    <xf numFmtId="0" fontId="3" fillId="34" borderId="0" xfId="0" applyFont="1" applyFill="1" applyAlignment="1">
      <alignment horizontal="center" vertical="center" wrapText="1"/>
    </xf>
    <xf numFmtId="172" fontId="5" fillId="33" borderId="11" xfId="42" applyNumberFormat="1" applyFont="1" applyFill="1" applyBorder="1" applyAlignment="1" quotePrefix="1">
      <alignment horizontal="center" vertical="center" wrapText="1"/>
      <protection locked="0"/>
    </xf>
    <xf numFmtId="172" fontId="5" fillId="33" borderId="12" xfId="42" applyNumberFormat="1" applyFont="1" applyFill="1" applyBorder="1" applyAlignment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 quotePrefix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wrapText="1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9.140625" style="24" customWidth="1"/>
    <col min="2" max="2" width="15.8515625" style="24" customWidth="1"/>
    <col min="3" max="3" width="25.57421875" style="24" customWidth="1"/>
    <col min="4" max="4" width="29.28125" style="24" customWidth="1"/>
    <col min="5" max="5" width="21.140625" style="24" customWidth="1"/>
    <col min="6" max="16384" width="9.140625" style="24" customWidth="1"/>
  </cols>
  <sheetData>
    <row r="2" ht="15.75">
      <c r="A2" s="17" t="s">
        <v>183</v>
      </c>
    </row>
    <row r="3" ht="15.75">
      <c r="A3" s="17" t="s">
        <v>184</v>
      </c>
    </row>
    <row r="5" ht="18.75">
      <c r="C5" s="25" t="s">
        <v>170</v>
      </c>
    </row>
    <row r="7" spans="3:4" ht="15">
      <c r="C7" s="26" t="s">
        <v>178</v>
      </c>
      <c r="D7" s="27">
        <v>12</v>
      </c>
    </row>
    <row r="8" spans="3:4" ht="15">
      <c r="C8" s="26" t="s">
        <v>171</v>
      </c>
      <c r="D8" s="27">
        <v>2015</v>
      </c>
    </row>
    <row r="10" ht="15">
      <c r="D10" s="28" t="s">
        <v>162</v>
      </c>
    </row>
    <row r="11" spans="2:4" ht="15">
      <c r="B11" s="29" t="s">
        <v>163</v>
      </c>
      <c r="C11" s="29" t="s">
        <v>164</v>
      </c>
      <c r="D11" s="29" t="s">
        <v>165</v>
      </c>
    </row>
    <row r="12" spans="2:4" s="30" customFormat="1" ht="15">
      <c r="B12" s="31">
        <v>1</v>
      </c>
      <c r="C12" s="32" t="s">
        <v>179</v>
      </c>
      <c r="D12" s="33" t="s">
        <v>177</v>
      </c>
    </row>
    <row r="13" spans="2:4" s="30" customFormat="1" ht="15">
      <c r="B13" s="31">
        <v>2</v>
      </c>
      <c r="C13" s="32" t="s">
        <v>180</v>
      </c>
      <c r="D13" s="33" t="s">
        <v>166</v>
      </c>
    </row>
    <row r="14" spans="2:12" s="30" customFormat="1" ht="15">
      <c r="B14" s="31"/>
      <c r="C14" s="32"/>
      <c r="D14" s="33"/>
      <c r="K14" s="34"/>
      <c r="L14" s="34"/>
    </row>
    <row r="15" spans="2:12" ht="15">
      <c r="B15" s="29"/>
      <c r="C15" s="35"/>
      <c r="D15" s="35"/>
      <c r="K15" s="36"/>
      <c r="L15" s="36"/>
    </row>
    <row r="16" spans="11:12" ht="15">
      <c r="K16" s="36"/>
      <c r="L16" s="36"/>
    </row>
    <row r="17" spans="11:12" ht="15">
      <c r="K17" s="36"/>
      <c r="L17" s="36"/>
    </row>
    <row r="18" spans="2:12" ht="15">
      <c r="B18" s="37" t="s">
        <v>167</v>
      </c>
      <c r="C18" s="38" t="s">
        <v>168</v>
      </c>
      <c r="K18" s="36"/>
      <c r="L18" s="36"/>
    </row>
    <row r="19" spans="3:12" ht="15">
      <c r="C19" s="38" t="s">
        <v>169</v>
      </c>
      <c r="K19" s="36"/>
      <c r="L19" s="36"/>
    </row>
    <row r="20" spans="11:12" ht="15">
      <c r="K20" s="36"/>
      <c r="L20" s="36"/>
    </row>
    <row r="21" spans="11:12" ht="15">
      <c r="K21" s="36"/>
      <c r="L21" s="36"/>
    </row>
    <row r="22" ht="15.75">
      <c r="D22" s="18" t="s">
        <v>189</v>
      </c>
    </row>
    <row r="24" spans="1:5" ht="31.5" customHeight="1">
      <c r="A24" s="63" t="s">
        <v>172</v>
      </c>
      <c r="B24" s="63"/>
      <c r="C24" s="64" t="s">
        <v>173</v>
      </c>
      <c r="D24" s="64"/>
      <c r="E24" s="64"/>
    </row>
    <row r="25" spans="1:5" ht="47.25">
      <c r="A25" s="41"/>
      <c r="B25" s="41"/>
      <c r="C25" s="41" t="s">
        <v>174</v>
      </c>
      <c r="D25" s="46" t="s">
        <v>185</v>
      </c>
      <c r="E25" s="46" t="s">
        <v>186</v>
      </c>
    </row>
    <row r="26" spans="1:5" ht="15.75">
      <c r="A26" s="65" t="s">
        <v>175</v>
      </c>
      <c r="B26" s="65"/>
      <c r="C26" s="42" t="s">
        <v>176</v>
      </c>
      <c r="D26" s="42" t="s">
        <v>176</v>
      </c>
      <c r="E26" s="42" t="s">
        <v>175</v>
      </c>
    </row>
  </sheetData>
  <sheetProtection/>
  <mergeCells count="3">
    <mergeCell ref="A24:B24"/>
    <mergeCell ref="C24:E24"/>
    <mergeCell ref="A26:B26"/>
  </mergeCells>
  <hyperlinks>
    <hyperlink ref="D12" location="BCThuNhap_06203!A1" display="BCThuNhap_06203"/>
    <hyperlink ref="D13" location="BCTinhHinhTaiChinh_06105!A1" display="BCTinhHinhTaiChinh_06105"/>
  </hyperlinks>
  <printOptions/>
  <pageMargins left="0.7" right="0.7" top="0.75" bottom="0.75" header="0.3" footer="0.3"/>
  <pageSetup fitToHeight="1" fitToWidth="1" horizontalDpi="600" verticalDpi="600" orientation="portrait" paperSize="9" scale="79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37.421875" style="10" customWidth="1"/>
    <col min="2" max="2" width="9.28125" style="10" customWidth="1"/>
    <col min="3" max="3" width="9.140625" style="10" customWidth="1"/>
    <col min="4" max="4" width="15.28125" style="61" customWidth="1"/>
    <col min="5" max="5" width="14.28125" style="12" bestFit="1" customWidth="1"/>
    <col min="6" max="6" width="20.28125" style="57" customWidth="1"/>
    <col min="7" max="7" width="18.421875" style="10" customWidth="1"/>
    <col min="8" max="8" width="12.28125" style="10" bestFit="1" customWidth="1"/>
    <col min="9" max="9" width="24.00390625" style="10" customWidth="1"/>
    <col min="10" max="10" width="15.00390625" style="10" customWidth="1"/>
    <col min="11" max="11" width="15.8515625" style="10" customWidth="1"/>
    <col min="12" max="12" width="14.7109375" style="10" customWidth="1"/>
    <col min="13" max="13" width="12.57421875" style="10" customWidth="1"/>
    <col min="14" max="16384" width="9.140625" style="10" customWidth="1"/>
  </cols>
  <sheetData>
    <row r="1" spans="1:7" s="4" customFormat="1" ht="12.75">
      <c r="A1" s="70" t="s">
        <v>0</v>
      </c>
      <c r="B1" s="70" t="s">
        <v>3</v>
      </c>
      <c r="C1" s="70" t="s">
        <v>161</v>
      </c>
      <c r="D1" s="66" t="s">
        <v>181</v>
      </c>
      <c r="E1" s="67"/>
      <c r="F1" s="68" t="s">
        <v>182</v>
      </c>
      <c r="G1" s="69"/>
    </row>
    <row r="2" spans="1:15" s="4" customFormat="1" ht="12.75">
      <c r="A2" s="71"/>
      <c r="B2" s="71"/>
      <c r="C2" s="71"/>
      <c r="D2" s="58" t="s">
        <v>190</v>
      </c>
      <c r="E2" s="5" t="s">
        <v>187</v>
      </c>
      <c r="F2" s="58" t="s">
        <v>191</v>
      </c>
      <c r="G2" s="5" t="s">
        <v>188</v>
      </c>
      <c r="N2" s="48"/>
      <c r="O2" s="48"/>
    </row>
    <row r="3" spans="1:15" ht="21">
      <c r="A3" s="7" t="s">
        <v>32</v>
      </c>
      <c r="B3" s="8" t="s">
        <v>20</v>
      </c>
      <c r="C3" s="8"/>
      <c r="D3" s="53">
        <f>SUM(D4:D11)</f>
        <v>1375071078</v>
      </c>
      <c r="E3" s="9">
        <v>-961986374</v>
      </c>
      <c r="F3" s="53">
        <f>SUM(F4:F11)</f>
        <v>-533064632</v>
      </c>
      <c r="G3" s="9">
        <v>-2375764785</v>
      </c>
      <c r="I3" s="14"/>
      <c r="J3" s="14"/>
      <c r="K3" s="14"/>
      <c r="L3" s="14"/>
      <c r="M3" s="14"/>
      <c r="N3" s="14"/>
      <c r="O3" s="48"/>
    </row>
    <row r="4" spans="1:15" ht="12.75">
      <c r="A4" s="8" t="s">
        <v>33</v>
      </c>
      <c r="B4" s="8" t="s">
        <v>21</v>
      </c>
      <c r="C4" s="8"/>
      <c r="D4" s="51">
        <v>79635500</v>
      </c>
      <c r="E4" s="40">
        <v>96832000</v>
      </c>
      <c r="F4" s="51">
        <v>50768000</v>
      </c>
      <c r="G4" s="40">
        <v>2659500</v>
      </c>
      <c r="I4" s="14"/>
      <c r="J4" s="14"/>
      <c r="K4" s="14"/>
      <c r="L4" s="14"/>
      <c r="M4" s="14"/>
      <c r="N4" s="48"/>
      <c r="O4" s="48"/>
    </row>
    <row r="5" spans="1:15" ht="12.75">
      <c r="A5" s="8" t="s">
        <v>34</v>
      </c>
      <c r="B5" s="8" t="s">
        <v>22</v>
      </c>
      <c r="C5" s="8"/>
      <c r="D5" s="51">
        <v>0</v>
      </c>
      <c r="E5" s="40">
        <v>0</v>
      </c>
      <c r="F5" s="51">
        <v>0</v>
      </c>
      <c r="G5" s="40">
        <v>4733333</v>
      </c>
      <c r="I5" s="14"/>
      <c r="J5" s="14"/>
      <c r="K5" s="14"/>
      <c r="L5" s="14"/>
      <c r="M5" s="14"/>
      <c r="N5" s="48"/>
      <c r="O5" s="48"/>
    </row>
    <row r="6" spans="1:15" ht="12.75">
      <c r="A6" s="8" t="s">
        <v>35</v>
      </c>
      <c r="B6" s="8" t="s">
        <v>36</v>
      </c>
      <c r="C6" s="8"/>
      <c r="D6" s="51">
        <v>-1764407099</v>
      </c>
      <c r="E6" s="40">
        <v>1449516031</v>
      </c>
      <c r="F6" s="51">
        <v>0</v>
      </c>
      <c r="G6" s="40">
        <v>863192</v>
      </c>
      <c r="I6" s="14"/>
      <c r="J6" s="14"/>
      <c r="K6" s="14"/>
      <c r="L6" s="14"/>
      <c r="M6" s="14"/>
      <c r="N6" s="48"/>
      <c r="O6" s="48"/>
    </row>
    <row r="7" spans="1:15" ht="21">
      <c r="A7" s="8" t="s">
        <v>37</v>
      </c>
      <c r="B7" s="8" t="s">
        <v>38</v>
      </c>
      <c r="C7" s="8"/>
      <c r="D7" s="51">
        <v>3057468899</v>
      </c>
      <c r="E7" s="40">
        <v>-2508724831</v>
      </c>
      <c r="F7" s="51">
        <v>-584064800</v>
      </c>
      <c r="G7" s="40">
        <v>-2384888592</v>
      </c>
      <c r="I7" s="14"/>
      <c r="J7" s="14"/>
      <c r="K7" s="14"/>
      <c r="L7" s="14"/>
      <c r="M7" s="14"/>
      <c r="N7" s="48"/>
      <c r="O7" s="48"/>
    </row>
    <row r="8" spans="1:15" ht="12.75">
      <c r="A8" s="8" t="s">
        <v>39</v>
      </c>
      <c r="B8" s="8" t="s">
        <v>40</v>
      </c>
      <c r="C8" s="8"/>
      <c r="D8" s="52">
        <v>2373778</v>
      </c>
      <c r="E8" s="40">
        <v>390426</v>
      </c>
      <c r="F8" s="51">
        <v>0</v>
      </c>
      <c r="G8" s="40">
        <v>0</v>
      </c>
      <c r="I8" s="14"/>
      <c r="J8" s="14"/>
      <c r="K8" s="14"/>
      <c r="L8" s="14"/>
      <c r="M8" s="14"/>
      <c r="N8" s="48"/>
      <c r="O8" s="48"/>
    </row>
    <row r="9" spans="1:15" ht="21">
      <c r="A9" s="8" t="s">
        <v>41</v>
      </c>
      <c r="B9" s="8" t="s">
        <v>42</v>
      </c>
      <c r="C9" s="8"/>
      <c r="D9" s="51">
        <v>0</v>
      </c>
      <c r="E9" s="40">
        <v>0</v>
      </c>
      <c r="F9" s="51">
        <v>0</v>
      </c>
      <c r="G9" s="40">
        <v>0</v>
      </c>
      <c r="I9" s="14"/>
      <c r="J9" s="14"/>
      <c r="K9" s="14"/>
      <c r="L9" s="14"/>
      <c r="M9" s="14"/>
      <c r="N9" s="48"/>
      <c r="O9" s="48"/>
    </row>
    <row r="10" spans="1:15" ht="12.75">
      <c r="A10" s="8" t="s">
        <v>43</v>
      </c>
      <c r="B10" s="8" t="s">
        <v>44</v>
      </c>
      <c r="C10" s="8"/>
      <c r="D10" s="51">
        <v>0</v>
      </c>
      <c r="E10" s="40">
        <v>0</v>
      </c>
      <c r="F10" s="51">
        <v>232168</v>
      </c>
      <c r="G10" s="40">
        <v>867782</v>
      </c>
      <c r="I10" s="14"/>
      <c r="J10" s="14"/>
      <c r="K10" s="14"/>
      <c r="L10" s="14"/>
      <c r="M10" s="14"/>
      <c r="N10" s="48"/>
      <c r="O10" s="48"/>
    </row>
    <row r="11" spans="1:15" ht="31.5">
      <c r="A11" s="8" t="s">
        <v>45</v>
      </c>
      <c r="B11" s="8" t="s">
        <v>46</v>
      </c>
      <c r="C11" s="8"/>
      <c r="D11" s="59"/>
      <c r="E11" s="22"/>
      <c r="F11" s="51">
        <v>0</v>
      </c>
      <c r="G11" s="40">
        <v>0</v>
      </c>
      <c r="I11" s="14"/>
      <c r="J11" s="14"/>
      <c r="K11" s="14"/>
      <c r="L11" s="14"/>
      <c r="M11" s="14"/>
      <c r="N11" s="48"/>
      <c r="O11" s="48"/>
    </row>
    <row r="12" spans="1:15" ht="12.75">
      <c r="A12" s="7" t="s">
        <v>47</v>
      </c>
      <c r="B12" s="8" t="s">
        <v>31</v>
      </c>
      <c r="C12" s="8"/>
      <c r="D12" s="60">
        <f>SUM(D13:D16)</f>
        <v>15293104</v>
      </c>
      <c r="E12" s="23">
        <v>19906637</v>
      </c>
      <c r="F12" s="60">
        <f>SUM(F13:F16)</f>
        <v>11053803</v>
      </c>
      <c r="G12" s="23">
        <v>29909607</v>
      </c>
      <c r="I12" s="14"/>
      <c r="J12" s="14"/>
      <c r="K12" s="14"/>
      <c r="L12" s="14"/>
      <c r="M12" s="14"/>
      <c r="N12" s="48"/>
      <c r="O12" s="48"/>
    </row>
    <row r="13" spans="1:15" ht="12.75">
      <c r="A13" s="8" t="s">
        <v>48</v>
      </c>
      <c r="B13" s="8" t="s">
        <v>30</v>
      </c>
      <c r="C13" s="8"/>
      <c r="D13" s="51">
        <v>15293104</v>
      </c>
      <c r="E13" s="40">
        <v>19906637</v>
      </c>
      <c r="F13" s="51">
        <v>11053803</v>
      </c>
      <c r="G13" s="40">
        <v>29909607</v>
      </c>
      <c r="I13" s="14"/>
      <c r="J13" s="14"/>
      <c r="K13" s="14"/>
      <c r="L13" s="14"/>
      <c r="M13" s="14"/>
      <c r="N13" s="48"/>
      <c r="O13" s="48"/>
    </row>
    <row r="14" spans="1:15" ht="21">
      <c r="A14" s="8" t="s">
        <v>49</v>
      </c>
      <c r="B14" s="8" t="s">
        <v>29</v>
      </c>
      <c r="C14" s="8"/>
      <c r="D14" s="51"/>
      <c r="E14" s="40"/>
      <c r="F14" s="51">
        <v>0</v>
      </c>
      <c r="G14" s="40">
        <v>0</v>
      </c>
      <c r="I14" s="14"/>
      <c r="J14" s="14"/>
      <c r="K14" s="14"/>
      <c r="L14" s="14"/>
      <c r="M14" s="14"/>
      <c r="N14" s="48"/>
      <c r="O14" s="48"/>
    </row>
    <row r="15" spans="1:15" ht="12.75">
      <c r="A15" s="8" t="s">
        <v>50</v>
      </c>
      <c r="B15" s="8" t="s">
        <v>28</v>
      </c>
      <c r="C15" s="8"/>
      <c r="D15" s="51">
        <v>0</v>
      </c>
      <c r="E15" s="40">
        <v>0</v>
      </c>
      <c r="F15" s="51">
        <v>0</v>
      </c>
      <c r="G15" s="40">
        <v>0</v>
      </c>
      <c r="I15" s="14"/>
      <c r="J15" s="14"/>
      <c r="K15" s="14"/>
      <c r="L15" s="14"/>
      <c r="M15" s="14"/>
      <c r="N15" s="48"/>
      <c r="O15" s="48"/>
    </row>
    <row r="16" spans="1:15" ht="31.5">
      <c r="A16" s="8" t="s">
        <v>51</v>
      </c>
      <c r="B16" s="8" t="s">
        <v>27</v>
      </c>
      <c r="C16" s="8"/>
      <c r="D16" s="59"/>
      <c r="E16" s="22"/>
      <c r="F16" s="51">
        <v>0</v>
      </c>
      <c r="G16" s="40">
        <v>0</v>
      </c>
      <c r="I16" s="14"/>
      <c r="J16" s="14"/>
      <c r="K16" s="14"/>
      <c r="L16" s="14"/>
      <c r="M16" s="14"/>
      <c r="N16" s="48"/>
      <c r="O16" s="48"/>
    </row>
    <row r="17" spans="1:15" ht="12.75">
      <c r="A17" s="8" t="s">
        <v>52</v>
      </c>
      <c r="B17" s="8" t="s">
        <v>53</v>
      </c>
      <c r="C17" s="8"/>
      <c r="D17" s="59"/>
      <c r="E17" s="22"/>
      <c r="F17" s="51">
        <v>0</v>
      </c>
      <c r="G17" s="40">
        <v>0</v>
      </c>
      <c r="I17" s="14"/>
      <c r="J17" s="14"/>
      <c r="K17" s="14"/>
      <c r="L17" s="14"/>
      <c r="M17" s="14"/>
      <c r="N17" s="48"/>
      <c r="O17" s="48"/>
    </row>
    <row r="18" spans="1:15" ht="12.75">
      <c r="A18" s="7" t="s">
        <v>54</v>
      </c>
      <c r="B18" s="8" t="s">
        <v>55</v>
      </c>
      <c r="C18" s="8"/>
      <c r="D18" s="53">
        <f>SUM(D19:D28)</f>
        <v>192051256</v>
      </c>
      <c r="E18" s="9">
        <v>117938614</v>
      </c>
      <c r="F18" s="53">
        <f>SUM(F19:F28)</f>
        <v>154205076</v>
      </c>
      <c r="G18" s="9">
        <v>114629973</v>
      </c>
      <c r="H18" s="14"/>
      <c r="I18" s="14"/>
      <c r="J18" s="14"/>
      <c r="K18" s="14"/>
      <c r="L18" s="14"/>
      <c r="M18" s="14"/>
      <c r="N18" s="48"/>
      <c r="O18" s="48"/>
    </row>
    <row r="19" spans="1:15" ht="12.75">
      <c r="A19" s="8" t="s">
        <v>56</v>
      </c>
      <c r="B19" s="8" t="s">
        <v>57</v>
      </c>
      <c r="C19" s="8"/>
      <c r="D19" s="52">
        <v>64294125</v>
      </c>
      <c r="E19" s="22">
        <v>62817903</v>
      </c>
      <c r="F19" s="51">
        <v>59073324</v>
      </c>
      <c r="G19" s="40">
        <v>59089679</v>
      </c>
      <c r="I19" s="14"/>
      <c r="J19" s="14"/>
      <c r="K19" s="14"/>
      <c r="L19" s="14"/>
      <c r="M19" s="14"/>
      <c r="N19" s="48"/>
      <c r="O19" s="48"/>
    </row>
    <row r="20" spans="1:15" ht="12.75">
      <c r="A20" s="8" t="s">
        <v>60</v>
      </c>
      <c r="B20" s="8" t="s">
        <v>61</v>
      </c>
      <c r="C20" s="8"/>
      <c r="D20" s="59">
        <v>21132333</v>
      </c>
      <c r="E20" s="22">
        <v>20004711</v>
      </c>
      <c r="F20" s="51">
        <v>16587751</v>
      </c>
      <c r="G20" s="40">
        <v>20996294</v>
      </c>
      <c r="H20" s="14"/>
      <c r="I20" s="14"/>
      <c r="J20" s="14"/>
      <c r="K20" s="14"/>
      <c r="L20" s="14"/>
      <c r="M20" s="14"/>
      <c r="N20" s="48"/>
      <c r="O20" s="48"/>
    </row>
    <row r="21" spans="1:15" ht="12.75">
      <c r="A21" s="8" t="s">
        <v>62</v>
      </c>
      <c r="B21" s="8" t="s">
        <v>63</v>
      </c>
      <c r="C21" s="8"/>
      <c r="D21" s="59">
        <v>5499996</v>
      </c>
      <c r="E21" s="22">
        <v>5500004</v>
      </c>
      <c r="F21" s="51">
        <v>5499996</v>
      </c>
      <c r="G21" s="40">
        <v>5500004</v>
      </c>
      <c r="I21" s="14"/>
      <c r="J21" s="14"/>
      <c r="K21" s="14"/>
      <c r="L21" s="14"/>
      <c r="M21" s="14"/>
      <c r="N21" s="48"/>
      <c r="O21" s="48"/>
    </row>
    <row r="22" spans="1:15" ht="12.75">
      <c r="A22" s="8" t="s">
        <v>64</v>
      </c>
      <c r="B22" s="8" t="s">
        <v>65</v>
      </c>
      <c r="C22" s="8"/>
      <c r="D22" s="59">
        <v>9900001</v>
      </c>
      <c r="E22" s="22">
        <v>9899999</v>
      </c>
      <c r="F22" s="51">
        <v>9900001</v>
      </c>
      <c r="G22" s="40">
        <v>9899999</v>
      </c>
      <c r="I22" s="14"/>
      <c r="J22" s="14"/>
      <c r="K22" s="14"/>
      <c r="L22" s="14"/>
      <c r="M22" s="14"/>
      <c r="N22" s="48"/>
      <c r="O22" s="48"/>
    </row>
    <row r="23" spans="1:15" ht="12.75">
      <c r="A23" s="8" t="s">
        <v>66</v>
      </c>
      <c r="B23" s="8" t="s">
        <v>67</v>
      </c>
      <c r="C23" s="8"/>
      <c r="D23" s="59">
        <v>12100002</v>
      </c>
      <c r="E23" s="22">
        <v>12099998</v>
      </c>
      <c r="F23" s="51">
        <v>12100002</v>
      </c>
      <c r="G23" s="40">
        <v>12099998</v>
      </c>
      <c r="I23" s="14"/>
      <c r="J23" s="14"/>
      <c r="K23" s="14"/>
      <c r="L23" s="14"/>
      <c r="M23" s="14"/>
      <c r="N23" s="48"/>
      <c r="O23" s="48"/>
    </row>
    <row r="24" spans="1:15" ht="21">
      <c r="A24" s="8" t="s">
        <v>68</v>
      </c>
      <c r="B24" s="8" t="s">
        <v>69</v>
      </c>
      <c r="C24" s="8"/>
      <c r="D24" s="59"/>
      <c r="E24" s="22"/>
      <c r="F24" s="51">
        <v>0</v>
      </c>
      <c r="G24" s="40">
        <v>0</v>
      </c>
      <c r="I24" s="14"/>
      <c r="J24" s="14"/>
      <c r="K24" s="14"/>
      <c r="L24" s="14"/>
      <c r="M24" s="14"/>
      <c r="N24" s="48"/>
      <c r="O24" s="48"/>
    </row>
    <row r="25" spans="1:15" ht="12.75">
      <c r="A25" s="8" t="s">
        <v>70</v>
      </c>
      <c r="B25" s="8" t="s">
        <v>71</v>
      </c>
      <c r="C25" s="8"/>
      <c r="D25" s="59">
        <v>0</v>
      </c>
      <c r="E25" s="22">
        <v>0</v>
      </c>
      <c r="F25" s="51">
        <v>0</v>
      </c>
      <c r="G25" s="11">
        <v>0</v>
      </c>
      <c r="I25" s="14"/>
      <c r="J25" s="14"/>
      <c r="K25" s="14"/>
      <c r="L25" s="14"/>
      <c r="M25" s="14"/>
      <c r="N25" s="48"/>
      <c r="O25" s="48"/>
    </row>
    <row r="26" spans="1:15" ht="12.75">
      <c r="A26" s="8" t="s">
        <v>72</v>
      </c>
      <c r="B26" s="8" t="s">
        <v>73</v>
      </c>
      <c r="C26" s="8"/>
      <c r="D26" s="59">
        <v>71500000</v>
      </c>
      <c r="E26" s="22">
        <v>0</v>
      </c>
      <c r="F26" s="51">
        <v>44000000</v>
      </c>
      <c r="G26" s="11">
        <v>0</v>
      </c>
      <c r="I26" s="14"/>
      <c r="J26" s="14"/>
      <c r="K26" s="14"/>
      <c r="L26" s="14"/>
      <c r="M26" s="14"/>
      <c r="N26" s="48"/>
      <c r="O26" s="48"/>
    </row>
    <row r="27" spans="1:15" ht="12.75">
      <c r="A27" s="8" t="s">
        <v>74</v>
      </c>
      <c r="B27" s="8" t="s">
        <v>75</v>
      </c>
      <c r="C27" s="8"/>
      <c r="D27" s="59"/>
      <c r="E27" s="22"/>
      <c r="F27" s="51">
        <v>0</v>
      </c>
      <c r="G27" s="11">
        <v>0</v>
      </c>
      <c r="I27" s="14"/>
      <c r="J27" s="14"/>
      <c r="K27" s="14"/>
      <c r="L27" s="14"/>
      <c r="M27" s="14"/>
      <c r="N27" s="48"/>
      <c r="O27" s="48"/>
    </row>
    <row r="28" spans="1:15" ht="12.75">
      <c r="A28" s="8" t="s">
        <v>58</v>
      </c>
      <c r="B28" s="8" t="s">
        <v>59</v>
      </c>
      <c r="C28" s="8"/>
      <c r="D28" s="59">
        <v>7624799</v>
      </c>
      <c r="E28" s="22">
        <v>7615999</v>
      </c>
      <c r="F28" s="51">
        <v>7044002</v>
      </c>
      <c r="G28" s="11">
        <v>7043999</v>
      </c>
      <c r="I28" s="14"/>
      <c r="J28" s="14"/>
      <c r="K28" s="14"/>
      <c r="L28" s="14"/>
      <c r="M28" s="14"/>
      <c r="N28" s="48"/>
      <c r="O28" s="48"/>
    </row>
    <row r="29" spans="1:15" ht="21">
      <c r="A29" s="7" t="s">
        <v>76</v>
      </c>
      <c r="B29" s="8" t="s">
        <v>77</v>
      </c>
      <c r="C29" s="8"/>
      <c r="D29" s="53">
        <f>D3-D12-D18</f>
        <v>1167726718</v>
      </c>
      <c r="E29" s="9">
        <v>-1099831625</v>
      </c>
      <c r="F29" s="53">
        <f>F3-F12-F18</f>
        <v>-698323511</v>
      </c>
      <c r="G29" s="9">
        <v>-2520304365</v>
      </c>
      <c r="I29" s="14"/>
      <c r="J29" s="14"/>
      <c r="K29" s="14"/>
      <c r="L29" s="14"/>
      <c r="M29" s="14"/>
      <c r="N29" s="48"/>
      <c r="O29" s="48"/>
    </row>
    <row r="30" spans="1:15" s="1" customFormat="1" ht="12.75">
      <c r="A30" s="7" t="s">
        <v>78</v>
      </c>
      <c r="B30" s="7" t="s">
        <v>79</v>
      </c>
      <c r="C30" s="7"/>
      <c r="D30" s="60"/>
      <c r="E30" s="23"/>
      <c r="F30" s="53"/>
      <c r="G30" s="9"/>
      <c r="I30" s="14"/>
      <c r="J30" s="14"/>
      <c r="K30" s="14"/>
      <c r="L30" s="14"/>
      <c r="M30" s="14"/>
      <c r="N30" s="48"/>
      <c r="O30" s="48"/>
    </row>
    <row r="31" spans="1:15" ht="12.75">
      <c r="A31" s="8" t="s">
        <v>80</v>
      </c>
      <c r="B31" s="8" t="s">
        <v>81</v>
      </c>
      <c r="C31" s="8"/>
      <c r="D31" s="59"/>
      <c r="E31" s="22"/>
      <c r="F31" s="51"/>
      <c r="G31" s="21"/>
      <c r="I31" s="14"/>
      <c r="J31" s="14"/>
      <c r="K31" s="14"/>
      <c r="L31" s="14"/>
      <c r="M31" s="14"/>
      <c r="N31" s="48"/>
      <c r="O31" s="48"/>
    </row>
    <row r="32" spans="1:15" ht="12.75">
      <c r="A32" s="8" t="s">
        <v>82</v>
      </c>
      <c r="B32" s="8" t="s">
        <v>83</v>
      </c>
      <c r="C32" s="8"/>
      <c r="D32" s="59"/>
      <c r="E32" s="22"/>
      <c r="F32" s="51"/>
      <c r="G32" s="11"/>
      <c r="I32" s="14"/>
      <c r="J32" s="14"/>
      <c r="K32" s="14"/>
      <c r="L32" s="14"/>
      <c r="M32" s="14"/>
      <c r="N32" s="48"/>
      <c r="O32" s="48"/>
    </row>
    <row r="33" spans="1:15" ht="21">
      <c r="A33" s="7" t="s">
        <v>84</v>
      </c>
      <c r="B33" s="8" t="s">
        <v>26</v>
      </c>
      <c r="C33" s="8"/>
      <c r="D33" s="53">
        <f>D29+D30</f>
        <v>1167726718</v>
      </c>
      <c r="E33" s="9">
        <v>-1099831625</v>
      </c>
      <c r="F33" s="53">
        <f>F29+F30</f>
        <v>-698323511</v>
      </c>
      <c r="G33" s="9">
        <v>-2520304365</v>
      </c>
      <c r="I33" s="14"/>
      <c r="J33" s="14"/>
      <c r="K33" s="14"/>
      <c r="L33" s="14"/>
      <c r="M33" s="14"/>
      <c r="N33" s="48"/>
      <c r="O33" s="48"/>
    </row>
    <row r="34" spans="1:15" ht="12.75">
      <c r="A34" s="8" t="s">
        <v>85</v>
      </c>
      <c r="B34" s="8" t="s">
        <v>25</v>
      </c>
      <c r="C34" s="8"/>
      <c r="D34" s="59">
        <f>D3-D7-D12-D18</f>
        <v>-1889742181</v>
      </c>
      <c r="E34" s="22">
        <v>1408893206</v>
      </c>
      <c r="F34" s="59">
        <f>F3-F7-F12-F18</f>
        <v>-114258711</v>
      </c>
      <c r="G34" s="40">
        <v>-135415773</v>
      </c>
      <c r="I34" s="14"/>
      <c r="J34" s="14"/>
      <c r="K34" s="14"/>
      <c r="L34" s="14"/>
      <c r="M34" s="14"/>
      <c r="N34" s="48"/>
      <c r="O34" s="48"/>
    </row>
    <row r="35" spans="1:15" ht="12.75">
      <c r="A35" s="8" t="s">
        <v>86</v>
      </c>
      <c r="B35" s="8" t="s">
        <v>24</v>
      </c>
      <c r="C35" s="8"/>
      <c r="D35" s="59">
        <f>D7</f>
        <v>3057468899</v>
      </c>
      <c r="E35" s="22">
        <v>-2508724831</v>
      </c>
      <c r="F35" s="59">
        <f>F7</f>
        <v>-584064800</v>
      </c>
      <c r="G35" s="40">
        <v>-2384888592</v>
      </c>
      <c r="I35" s="14"/>
      <c r="J35" s="14"/>
      <c r="K35" s="14"/>
      <c r="L35" s="14"/>
      <c r="M35" s="14"/>
      <c r="N35" s="48"/>
      <c r="O35" s="48"/>
    </row>
    <row r="36" spans="1:15" ht="12.75">
      <c r="A36" s="7" t="s">
        <v>87</v>
      </c>
      <c r="B36" s="8" t="s">
        <v>88</v>
      </c>
      <c r="C36" s="8"/>
      <c r="D36" s="59"/>
      <c r="E36" s="22"/>
      <c r="F36" s="62">
        <v>0</v>
      </c>
      <c r="G36" s="21">
        <v>0</v>
      </c>
      <c r="I36" s="14"/>
      <c r="J36" s="14"/>
      <c r="K36" s="14"/>
      <c r="L36" s="14"/>
      <c r="M36" s="14"/>
      <c r="N36" s="48"/>
      <c r="O36" s="48"/>
    </row>
    <row r="37" spans="1:15" ht="21">
      <c r="A37" s="7" t="s">
        <v>89</v>
      </c>
      <c r="B37" s="8" t="s">
        <v>90</v>
      </c>
      <c r="C37" s="8"/>
      <c r="D37" s="53">
        <f>D33-D36</f>
        <v>1167726718</v>
      </c>
      <c r="E37" s="9">
        <v>-1099831625</v>
      </c>
      <c r="F37" s="53">
        <f>F33-F36</f>
        <v>-698323511</v>
      </c>
      <c r="G37" s="9">
        <v>-2520304365</v>
      </c>
      <c r="I37" s="14"/>
      <c r="J37" s="14"/>
      <c r="K37" s="14"/>
      <c r="L37" s="14"/>
      <c r="M37" s="14"/>
      <c r="N37" s="48"/>
      <c r="O37" s="48"/>
    </row>
    <row r="38" spans="1:15" ht="12.75">
      <c r="A38" s="45"/>
      <c r="B38" s="45"/>
      <c r="C38" s="45"/>
      <c r="D38" s="49"/>
      <c r="E38" s="45"/>
      <c r="F38" s="49"/>
      <c r="G38" s="45"/>
      <c r="J38" s="14"/>
      <c r="L38" s="14"/>
      <c r="M38" s="14"/>
      <c r="N38" s="48"/>
      <c r="O38" s="48"/>
    </row>
    <row r="39" spans="10:15" ht="12.75">
      <c r="J39" s="14"/>
      <c r="L39" s="14"/>
      <c r="M39" s="14"/>
      <c r="N39" s="48"/>
      <c r="O39" s="48"/>
    </row>
    <row r="40" spans="10:15" ht="12.75">
      <c r="J40" s="14"/>
      <c r="L40" s="14"/>
      <c r="M40" s="14"/>
      <c r="N40" s="48"/>
      <c r="O40" s="48"/>
    </row>
    <row r="41" spans="1:15" ht="15.75" customHeight="1">
      <c r="A41" s="72"/>
      <c r="B41" s="72"/>
      <c r="C41" s="72"/>
      <c r="D41" s="72"/>
      <c r="E41" s="72"/>
      <c r="F41" s="72"/>
      <c r="G41" s="72"/>
      <c r="J41" s="14"/>
      <c r="L41" s="14"/>
      <c r="M41" s="14"/>
      <c r="N41" s="48"/>
      <c r="O41" s="48"/>
    </row>
    <row r="42" ht="12.75">
      <c r="A42" s="15"/>
    </row>
  </sheetData>
  <sheetProtection/>
  <mergeCells count="6">
    <mergeCell ref="D1:E1"/>
    <mergeCell ref="F1:G1"/>
    <mergeCell ref="C1:C2"/>
    <mergeCell ref="B1:B2"/>
    <mergeCell ref="A1:A2"/>
    <mergeCell ref="A41:G41"/>
  </mergeCells>
  <printOptions/>
  <pageMargins left="0.28" right="0.2" top="0.75" bottom="0.75" header="0.3" footer="0.3"/>
  <pageSetup fitToHeight="1" fitToWidth="1" horizontalDpi="600" verticalDpi="600" orientation="portrait" scale="83" r:id="rId1"/>
  <header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3">
      <selection activeCell="H13" sqref="H1:H16384"/>
    </sheetView>
  </sheetViews>
  <sheetFormatPr defaultColWidth="9.140625" defaultRowHeight="12.75"/>
  <cols>
    <col min="1" max="1" width="47.8515625" style="10" customWidth="1"/>
    <col min="2" max="2" width="9.140625" style="10" customWidth="1"/>
    <col min="3" max="3" width="16.57421875" style="10" bestFit="1" customWidth="1"/>
    <col min="4" max="4" width="17.7109375" style="57" bestFit="1" customWidth="1"/>
    <col min="5" max="5" width="19.00390625" style="10" customWidth="1"/>
    <col min="6" max="6" width="15.00390625" style="10" hidden="1" customWidth="1"/>
    <col min="7" max="7" width="20.00390625" style="10" customWidth="1"/>
    <col min="8" max="8" width="16.421875" style="10" customWidth="1"/>
    <col min="9" max="9" width="16.57421875" style="10" bestFit="1" customWidth="1"/>
    <col min="10" max="16384" width="9.140625" style="10" customWidth="1"/>
  </cols>
  <sheetData>
    <row r="1" spans="1:5" ht="12.75">
      <c r="A1" s="6" t="s">
        <v>0</v>
      </c>
      <c r="B1" s="6" t="s">
        <v>3</v>
      </c>
      <c r="C1" s="6" t="s">
        <v>23</v>
      </c>
      <c r="D1" s="49" t="s">
        <v>190</v>
      </c>
      <c r="E1" s="6" t="s">
        <v>187</v>
      </c>
    </row>
    <row r="2" spans="1:5" s="1" customFormat="1" ht="12.75">
      <c r="A2" s="7" t="s">
        <v>91</v>
      </c>
      <c r="B2" s="7" t="s">
        <v>92</v>
      </c>
      <c r="C2" s="7"/>
      <c r="D2" s="50"/>
      <c r="E2" s="7"/>
    </row>
    <row r="3" spans="1:11" ht="12.75">
      <c r="A3" s="8" t="s">
        <v>93</v>
      </c>
      <c r="B3" s="8" t="s">
        <v>4</v>
      </c>
      <c r="C3" s="8"/>
      <c r="D3" s="51">
        <f>D4+D5</f>
        <v>31373352879</v>
      </c>
      <c r="E3" s="11">
        <v>35199223622</v>
      </c>
      <c r="I3" s="14"/>
      <c r="J3" s="14"/>
      <c r="K3" s="14"/>
    </row>
    <row r="4" spans="1:11" ht="12.75">
      <c r="A4" s="8" t="s">
        <v>94</v>
      </c>
      <c r="B4" s="8" t="s">
        <v>95</v>
      </c>
      <c r="C4" s="8"/>
      <c r="D4" s="52">
        <v>31373352879</v>
      </c>
      <c r="E4" s="11">
        <v>35199223622</v>
      </c>
      <c r="I4" s="14"/>
      <c r="J4" s="14"/>
      <c r="K4" s="14"/>
    </row>
    <row r="5" spans="1:11" ht="12.75">
      <c r="A5" s="8" t="s">
        <v>96</v>
      </c>
      <c r="B5" s="8" t="s">
        <v>97</v>
      </c>
      <c r="C5" s="8"/>
      <c r="D5" s="51">
        <v>0</v>
      </c>
      <c r="E5" s="11">
        <v>0</v>
      </c>
      <c r="I5" s="14"/>
      <c r="J5" s="14"/>
      <c r="K5" s="14"/>
    </row>
    <row r="6" spans="1:11" ht="12.75">
      <c r="A6" s="8" t="s">
        <v>98</v>
      </c>
      <c r="B6" s="8" t="s">
        <v>5</v>
      </c>
      <c r="C6" s="8"/>
      <c r="D6" s="51">
        <f>D7+D8</f>
        <v>46998303200</v>
      </c>
      <c r="E6" s="11">
        <v>43339715400</v>
      </c>
      <c r="I6" s="14"/>
      <c r="J6" s="14"/>
      <c r="K6" s="14"/>
    </row>
    <row r="7" spans="1:11" ht="12.75">
      <c r="A7" s="8" t="s">
        <v>99</v>
      </c>
      <c r="B7" s="8" t="s">
        <v>6</v>
      </c>
      <c r="C7" s="8"/>
      <c r="D7" s="51">
        <v>46998303200</v>
      </c>
      <c r="E7" s="11">
        <v>43339715400</v>
      </c>
      <c r="I7" s="14"/>
      <c r="J7" s="14"/>
      <c r="K7" s="14"/>
    </row>
    <row r="8" spans="1:11" ht="12.75">
      <c r="A8" s="8" t="s">
        <v>100</v>
      </c>
      <c r="B8" s="8" t="s">
        <v>101</v>
      </c>
      <c r="C8" s="8"/>
      <c r="D8" s="51"/>
      <c r="E8" s="11"/>
      <c r="I8" s="14"/>
      <c r="J8" s="14"/>
      <c r="K8" s="14"/>
    </row>
    <row r="9" spans="1:11" ht="12.75">
      <c r="A9" s="8" t="s">
        <v>102</v>
      </c>
      <c r="B9" s="8" t="s">
        <v>7</v>
      </c>
      <c r="C9" s="8"/>
      <c r="D9" s="51">
        <f>D10+D12</f>
        <v>65825000</v>
      </c>
      <c r="E9" s="11">
        <v>50500000</v>
      </c>
      <c r="I9" s="14"/>
      <c r="J9" s="14"/>
      <c r="K9" s="14"/>
    </row>
    <row r="10" spans="1:11" ht="12.75">
      <c r="A10" s="8" t="s">
        <v>103</v>
      </c>
      <c r="B10" s="8" t="s">
        <v>8</v>
      </c>
      <c r="C10" s="8"/>
      <c r="D10" s="51">
        <v>0</v>
      </c>
      <c r="E10" s="11">
        <v>0</v>
      </c>
      <c r="I10" s="14"/>
      <c r="J10" s="14"/>
      <c r="K10" s="14"/>
    </row>
    <row r="11" spans="1:11" ht="12.75">
      <c r="A11" s="8" t="s">
        <v>104</v>
      </c>
      <c r="B11" s="8" t="s">
        <v>105</v>
      </c>
      <c r="C11" s="8"/>
      <c r="D11" s="51"/>
      <c r="E11" s="11"/>
      <c r="I11" s="14"/>
      <c r="J11" s="14"/>
      <c r="K11" s="14"/>
    </row>
    <row r="12" spans="1:11" ht="12.75">
      <c r="A12" s="8" t="s">
        <v>106</v>
      </c>
      <c r="B12" s="8" t="s">
        <v>107</v>
      </c>
      <c r="C12" s="8"/>
      <c r="D12" s="51">
        <f>D13+D15</f>
        <v>65825000</v>
      </c>
      <c r="E12" s="11">
        <v>50500000</v>
      </c>
      <c r="I12" s="14"/>
      <c r="J12" s="14"/>
      <c r="K12" s="14"/>
    </row>
    <row r="13" spans="1:11" ht="12.75">
      <c r="A13" s="8" t="s">
        <v>108</v>
      </c>
      <c r="B13" s="8" t="s">
        <v>109</v>
      </c>
      <c r="C13" s="8"/>
      <c r="D13" s="51">
        <v>0</v>
      </c>
      <c r="E13" s="11">
        <v>0</v>
      </c>
      <c r="G13" s="19"/>
      <c r="I13" s="14"/>
      <c r="J13" s="14"/>
      <c r="K13" s="14"/>
    </row>
    <row r="14" spans="1:11" ht="21">
      <c r="A14" s="8" t="s">
        <v>110</v>
      </c>
      <c r="B14" s="8" t="s">
        <v>111</v>
      </c>
      <c r="C14" s="8"/>
      <c r="D14" s="51"/>
      <c r="E14" s="11"/>
      <c r="G14" s="19"/>
      <c r="I14" s="14"/>
      <c r="J14" s="14"/>
      <c r="K14" s="14"/>
    </row>
    <row r="15" spans="1:11" ht="12.75">
      <c r="A15" s="8" t="s">
        <v>112</v>
      </c>
      <c r="B15" s="8" t="s">
        <v>113</v>
      </c>
      <c r="C15" s="8"/>
      <c r="D15" s="52">
        <v>65825000</v>
      </c>
      <c r="E15" s="11">
        <v>50500000</v>
      </c>
      <c r="G15" s="19"/>
      <c r="I15" s="14"/>
      <c r="J15" s="14"/>
      <c r="K15" s="14"/>
    </row>
    <row r="16" spans="1:11" ht="12.75">
      <c r="A16" s="8" t="s">
        <v>114</v>
      </c>
      <c r="B16" s="8" t="s">
        <v>115</v>
      </c>
      <c r="C16" s="8"/>
      <c r="D16" s="51">
        <v>0</v>
      </c>
      <c r="E16" s="11">
        <v>0</v>
      </c>
      <c r="G16" s="19"/>
      <c r="I16" s="14"/>
      <c r="J16" s="14"/>
      <c r="K16" s="14"/>
    </row>
    <row r="17" spans="1:11" ht="12.75">
      <c r="A17" s="8" t="s">
        <v>116</v>
      </c>
      <c r="B17" s="8" t="s">
        <v>117</v>
      </c>
      <c r="C17" s="8"/>
      <c r="D17" s="51"/>
      <c r="E17" s="11"/>
      <c r="G17" s="19"/>
      <c r="I17" s="14"/>
      <c r="J17" s="14"/>
      <c r="K17" s="14"/>
    </row>
    <row r="18" spans="1:11" s="1" customFormat="1" ht="12.75">
      <c r="A18" s="7" t="s">
        <v>1</v>
      </c>
      <c r="B18" s="7" t="s">
        <v>118</v>
      </c>
      <c r="C18" s="7"/>
      <c r="D18" s="53">
        <f>D3+D6+D9</f>
        <v>78437481079</v>
      </c>
      <c r="E18" s="9">
        <v>78589439022</v>
      </c>
      <c r="F18" s="2"/>
      <c r="G18" s="20"/>
      <c r="I18" s="14"/>
      <c r="J18" s="14"/>
      <c r="K18" s="14"/>
    </row>
    <row r="19" spans="1:11" s="1" customFormat="1" ht="12.75">
      <c r="A19" s="7" t="s">
        <v>119</v>
      </c>
      <c r="B19" s="7" t="s">
        <v>120</v>
      </c>
      <c r="C19" s="7"/>
      <c r="D19" s="53"/>
      <c r="E19" s="7"/>
      <c r="I19" s="14"/>
      <c r="J19" s="14"/>
      <c r="K19" s="14"/>
    </row>
    <row r="20" spans="1:11" ht="12.75">
      <c r="A20" s="8" t="s">
        <v>2</v>
      </c>
      <c r="B20" s="8" t="s">
        <v>10</v>
      </c>
      <c r="C20" s="8"/>
      <c r="D20" s="51"/>
      <c r="E20" s="11"/>
      <c r="I20" s="14"/>
      <c r="J20" s="14"/>
      <c r="K20" s="14"/>
    </row>
    <row r="21" spans="1:11" ht="12.75">
      <c r="A21" s="8" t="s">
        <v>121</v>
      </c>
      <c r="B21" s="8" t="s">
        <v>11</v>
      </c>
      <c r="C21" s="8"/>
      <c r="D21" s="54">
        <v>397370162</v>
      </c>
      <c r="E21" s="13">
        <v>3072494836</v>
      </c>
      <c r="I21" s="14"/>
      <c r="J21" s="14"/>
      <c r="K21" s="14"/>
    </row>
    <row r="22" spans="1:11" ht="12.75">
      <c r="A22" s="8" t="s">
        <v>122</v>
      </c>
      <c r="B22" s="8" t="s">
        <v>123</v>
      </c>
      <c r="C22" s="8"/>
      <c r="D22" s="51">
        <v>4838500</v>
      </c>
      <c r="E22" s="11">
        <v>10970552</v>
      </c>
      <c r="I22" s="14"/>
      <c r="J22" s="14"/>
      <c r="K22" s="14"/>
    </row>
    <row r="23" spans="1:11" ht="12.75">
      <c r="A23" s="8" t="s">
        <v>124</v>
      </c>
      <c r="B23" s="8" t="s">
        <v>12</v>
      </c>
      <c r="C23" s="8"/>
      <c r="D23" s="51">
        <v>52384</v>
      </c>
      <c r="E23" s="11">
        <v>2191699</v>
      </c>
      <c r="I23" s="14"/>
      <c r="J23" s="14"/>
      <c r="K23" s="14"/>
    </row>
    <row r="24" spans="1:11" ht="12.75">
      <c r="A24" s="8" t="s">
        <v>125</v>
      </c>
      <c r="B24" s="8" t="s">
        <v>13</v>
      </c>
      <c r="C24" s="8"/>
      <c r="D24" s="51"/>
      <c r="E24" s="11"/>
      <c r="I24" s="14"/>
      <c r="J24" s="14"/>
      <c r="K24" s="14"/>
    </row>
    <row r="25" spans="1:11" ht="12.75">
      <c r="A25" s="8" t="s">
        <v>126</v>
      </c>
      <c r="B25" s="8" t="s">
        <v>127</v>
      </c>
      <c r="C25" s="8"/>
      <c r="D25" s="51">
        <v>134499990</v>
      </c>
      <c r="E25" s="11">
        <v>55999991</v>
      </c>
      <c r="I25" s="14"/>
      <c r="J25" s="14"/>
      <c r="K25" s="14"/>
    </row>
    <row r="26" spans="1:11" ht="12.75">
      <c r="A26" s="8" t="s">
        <v>128</v>
      </c>
      <c r="B26" s="8" t="s">
        <v>129</v>
      </c>
      <c r="C26" s="8"/>
      <c r="D26" s="54"/>
      <c r="E26" s="13"/>
      <c r="I26" s="14"/>
      <c r="J26" s="14"/>
      <c r="K26" s="14"/>
    </row>
    <row r="27" spans="1:11" ht="12.75">
      <c r="A27" s="8" t="s">
        <v>130</v>
      </c>
      <c r="B27" s="8" t="s">
        <v>14</v>
      </c>
      <c r="C27" s="8"/>
      <c r="D27" s="54">
        <v>1991976</v>
      </c>
      <c r="E27" s="11">
        <v>20100513</v>
      </c>
      <c r="I27" s="14"/>
      <c r="J27" s="14"/>
      <c r="K27" s="14"/>
    </row>
    <row r="28" spans="1:11" ht="12.75">
      <c r="A28" s="8" t="s">
        <v>131</v>
      </c>
      <c r="B28" s="8" t="s">
        <v>132</v>
      </c>
      <c r="C28" s="8"/>
      <c r="D28" s="51">
        <v>112144123</v>
      </c>
      <c r="E28" s="11">
        <v>109617902</v>
      </c>
      <c r="I28" s="14"/>
      <c r="J28" s="14"/>
      <c r="K28" s="14"/>
    </row>
    <row r="29" spans="1:11" ht="12.75">
      <c r="A29" s="8" t="s">
        <v>133</v>
      </c>
      <c r="B29" s="8" t="s">
        <v>134</v>
      </c>
      <c r="C29" s="8"/>
      <c r="D29" s="51">
        <v>0</v>
      </c>
      <c r="E29" s="11">
        <v>0</v>
      </c>
      <c r="I29" s="14"/>
      <c r="J29" s="14"/>
      <c r="K29" s="14"/>
    </row>
    <row r="30" spans="1:11" s="1" customFormat="1" ht="12.75">
      <c r="A30" s="7" t="s">
        <v>135</v>
      </c>
      <c r="B30" s="7" t="s">
        <v>9</v>
      </c>
      <c r="C30" s="7"/>
      <c r="D30" s="53">
        <f>SUM(D20:D29)</f>
        <v>650897135</v>
      </c>
      <c r="E30" s="9">
        <v>3271375493</v>
      </c>
      <c r="I30" s="14"/>
      <c r="J30" s="14"/>
      <c r="K30" s="14"/>
    </row>
    <row r="31" spans="1:11" s="1" customFormat="1" ht="21">
      <c r="A31" s="7" t="s">
        <v>136</v>
      </c>
      <c r="B31" s="7" t="s">
        <v>15</v>
      </c>
      <c r="C31" s="7"/>
      <c r="D31" s="53">
        <f>D18-D30</f>
        <v>77786583944</v>
      </c>
      <c r="E31" s="9">
        <v>75318063529</v>
      </c>
      <c r="F31" s="3"/>
      <c r="G31" s="3"/>
      <c r="H31" s="20"/>
      <c r="I31" s="14"/>
      <c r="J31" s="14"/>
      <c r="K31" s="14"/>
    </row>
    <row r="32" spans="1:11" ht="12.75">
      <c r="A32" s="8" t="s">
        <v>137</v>
      </c>
      <c r="B32" s="8" t="s">
        <v>16</v>
      </c>
      <c r="C32" s="8"/>
      <c r="D32" s="51">
        <f>D33+D34</f>
        <v>76646296600</v>
      </c>
      <c r="E32" s="39">
        <v>75339138500</v>
      </c>
      <c r="G32" s="19"/>
      <c r="H32" s="19"/>
      <c r="I32" s="14"/>
      <c r="J32" s="14"/>
      <c r="K32" s="14"/>
    </row>
    <row r="33" spans="1:11" ht="12.75">
      <c r="A33" s="8" t="s">
        <v>138</v>
      </c>
      <c r="B33" s="8" t="s">
        <v>17</v>
      </c>
      <c r="C33" s="8"/>
      <c r="D33" s="51">
        <f>E33+F33</f>
        <v>78985406800</v>
      </c>
      <c r="E33" s="39">
        <v>77625854300</v>
      </c>
      <c r="F33" s="43">
        <v>1359552500</v>
      </c>
      <c r="G33" s="14"/>
      <c r="H33" s="19"/>
      <c r="I33" s="14"/>
      <c r="J33" s="14"/>
      <c r="K33" s="14"/>
    </row>
    <row r="34" spans="1:11" ht="12.75">
      <c r="A34" s="8" t="s">
        <v>139</v>
      </c>
      <c r="B34" s="8" t="s">
        <v>140</v>
      </c>
      <c r="C34" s="8"/>
      <c r="D34" s="51">
        <f>E34+F34</f>
        <v>-2339110200</v>
      </c>
      <c r="E34" s="39">
        <v>-2286715800</v>
      </c>
      <c r="F34" s="43">
        <v>-52394400</v>
      </c>
      <c r="G34" s="14"/>
      <c r="H34" s="19"/>
      <c r="I34" s="14"/>
      <c r="J34" s="14"/>
      <c r="K34" s="14"/>
    </row>
    <row r="35" spans="1:11" ht="12.75">
      <c r="A35" s="8" t="s">
        <v>141</v>
      </c>
      <c r="B35" s="8" t="s">
        <v>142</v>
      </c>
      <c r="C35" s="8"/>
      <c r="D35" s="51">
        <f>E35+F35</f>
        <v>-61044502</v>
      </c>
      <c r="E35" s="39">
        <v>-54680099</v>
      </c>
      <c r="F35" s="43">
        <v>-6364403</v>
      </c>
      <c r="G35" s="14">
        <f>D32+D35+D36-D31</f>
        <v>0</v>
      </c>
      <c r="H35" s="19"/>
      <c r="I35" s="14"/>
      <c r="J35" s="14"/>
      <c r="K35" s="14"/>
    </row>
    <row r="36" spans="1:11" ht="12.75">
      <c r="A36" s="8" t="s">
        <v>143</v>
      </c>
      <c r="B36" s="8" t="s">
        <v>18</v>
      </c>
      <c r="C36" s="8"/>
      <c r="D36" s="51">
        <f>E36+BCThuNhap_06203!D29</f>
        <v>1201331846</v>
      </c>
      <c r="E36" s="39">
        <v>33605128</v>
      </c>
      <c r="F36" s="14"/>
      <c r="G36" s="14">
        <f>D32/10000-D45</f>
        <v>0</v>
      </c>
      <c r="H36" s="14"/>
      <c r="I36" s="14"/>
      <c r="J36" s="14"/>
      <c r="K36" s="14"/>
    </row>
    <row r="37" spans="1:11" s="1" customFormat="1" ht="21">
      <c r="A37" s="7" t="s">
        <v>144</v>
      </c>
      <c r="B37" s="7" t="s">
        <v>19</v>
      </c>
      <c r="C37" s="7"/>
      <c r="D37" s="55">
        <f>ROUNDDOWN(D31/(D32/10000),0)</f>
        <v>10148</v>
      </c>
      <c r="E37" s="16">
        <v>9997</v>
      </c>
      <c r="I37" s="14"/>
      <c r="J37" s="14"/>
      <c r="K37" s="14"/>
    </row>
    <row r="38" spans="1:11" s="1" customFormat="1" ht="12.75">
      <c r="A38" s="7" t="s">
        <v>145</v>
      </c>
      <c r="B38" s="7" t="s">
        <v>146</v>
      </c>
      <c r="C38" s="7"/>
      <c r="D38" s="50"/>
      <c r="E38" s="7"/>
      <c r="G38" s="20"/>
      <c r="I38" s="14"/>
      <c r="J38" s="14"/>
      <c r="K38" s="14"/>
    </row>
    <row r="39" spans="1:11" ht="12.75">
      <c r="A39" s="8" t="s">
        <v>147</v>
      </c>
      <c r="B39" s="8" t="s">
        <v>148</v>
      </c>
      <c r="C39" s="8"/>
      <c r="D39" s="51"/>
      <c r="E39" s="11"/>
      <c r="G39" s="47"/>
      <c r="I39" s="14"/>
      <c r="J39" s="14"/>
      <c r="K39" s="14"/>
    </row>
    <row r="40" spans="1:11" ht="21">
      <c r="A40" s="8" t="s">
        <v>149</v>
      </c>
      <c r="B40" s="8" t="s">
        <v>150</v>
      </c>
      <c r="C40" s="8"/>
      <c r="D40" s="51"/>
      <c r="E40" s="11"/>
      <c r="I40" s="14"/>
      <c r="J40" s="14"/>
      <c r="K40" s="14"/>
    </row>
    <row r="41" spans="1:11" s="1" customFormat="1" ht="12.75">
      <c r="A41" s="7" t="s">
        <v>151</v>
      </c>
      <c r="B41" s="7" t="s">
        <v>152</v>
      </c>
      <c r="C41" s="7"/>
      <c r="D41" s="50"/>
      <c r="E41" s="7"/>
      <c r="I41" s="14"/>
      <c r="J41" s="14"/>
      <c r="K41" s="14"/>
    </row>
    <row r="42" spans="1:11" ht="12.75">
      <c r="A42" s="8" t="s">
        <v>153</v>
      </c>
      <c r="B42" s="8" t="s">
        <v>154</v>
      </c>
      <c r="C42" s="8"/>
      <c r="D42" s="51"/>
      <c r="E42" s="11"/>
      <c r="I42" s="14"/>
      <c r="J42" s="14"/>
      <c r="K42" s="14"/>
    </row>
    <row r="43" spans="1:11" ht="12.75">
      <c r="A43" s="8" t="s">
        <v>155</v>
      </c>
      <c r="B43" s="8" t="s">
        <v>156</v>
      </c>
      <c r="C43" s="8"/>
      <c r="D43" s="51"/>
      <c r="E43" s="11"/>
      <c r="I43" s="14"/>
      <c r="J43" s="14"/>
      <c r="K43" s="14"/>
    </row>
    <row r="44" spans="1:11" ht="12.75">
      <c r="A44" s="8" t="s">
        <v>157</v>
      </c>
      <c r="B44" s="8" t="s">
        <v>158</v>
      </c>
      <c r="C44" s="8"/>
      <c r="D44" s="51"/>
      <c r="E44" s="11"/>
      <c r="I44" s="14"/>
      <c r="J44" s="14"/>
      <c r="K44" s="14"/>
    </row>
    <row r="45" spans="1:11" ht="12.75">
      <c r="A45" s="8" t="s">
        <v>159</v>
      </c>
      <c r="B45" s="8" t="s">
        <v>160</v>
      </c>
      <c r="C45" s="8"/>
      <c r="D45" s="56">
        <f>ROUND(D32/10000,2)</f>
        <v>7664629.66</v>
      </c>
      <c r="E45" s="44">
        <v>7533913.85</v>
      </c>
      <c r="I45" s="14"/>
      <c r="J45" s="14"/>
      <c r="K45" s="14"/>
    </row>
    <row r="46" spans="1:9" ht="12.75">
      <c r="A46" s="6"/>
      <c r="B46" s="6"/>
      <c r="C46" s="6"/>
      <c r="D46" s="49"/>
      <c r="E46" s="6"/>
      <c r="I46" s="14"/>
    </row>
    <row r="47" ht="12.75">
      <c r="I47" s="14"/>
    </row>
  </sheetData>
  <sheetProtection/>
  <printOptions/>
  <pageMargins left="0.38" right="0.17" top="0.75" bottom="0.75" header="0.3" footer="0.3"/>
  <pageSetup fitToHeight="1" fitToWidth="1" horizontalDpi="600" verticalDpi="600" orientation="portrait" paperSize="9" scale="89" r:id="rId1"/>
  <header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ThuyNTT2</dc:creator>
  <cp:keywords>NOT-APPL</cp:keywords>
  <dc:description>NOT-APPL</dc:description>
  <cp:lastModifiedBy>Binh T H NGUYEN</cp:lastModifiedBy>
  <cp:lastPrinted>2015-08-06T11:15:55Z</cp:lastPrinted>
  <dcterms:created xsi:type="dcterms:W3CDTF">2013-10-21T08:38:47Z</dcterms:created>
  <dcterms:modified xsi:type="dcterms:W3CDTF">2016-01-07T10:34:14Z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</Properties>
</file>